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Výsledky Masters Standard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<sst xmlns="http://schemas.openxmlformats.org/spreadsheetml/2006/main" count="109" uniqueCount="40">
  <si>
    <t>2101-340</t>
  </si>
  <si>
    <t>Jachtklub Brno</t>
  </si>
  <si>
    <t>Štěpán David</t>
  </si>
  <si>
    <t>Pospíšil Martin</t>
  </si>
  <si>
    <t>2101-258</t>
  </si>
  <si>
    <t>2101-375</t>
  </si>
  <si>
    <t>neregistr.</t>
  </si>
  <si>
    <t>Poř.</t>
  </si>
  <si>
    <t>Jméno</t>
  </si>
  <si>
    <t>naroz.</t>
  </si>
  <si>
    <t>handicap</t>
  </si>
  <si>
    <t>reg. číslo</t>
  </si>
  <si>
    <t>klub</t>
  </si>
  <si>
    <t>plachta č.</t>
  </si>
  <si>
    <t>nad 35</t>
  </si>
  <si>
    <t>rozjížďky - umístění</t>
  </si>
  <si>
    <t>celkem</t>
  </si>
  <si>
    <t>Vachel Petr</t>
  </si>
  <si>
    <t>YC Černá v Poš.</t>
  </si>
  <si>
    <t>Sopoušek Jiří</t>
  </si>
  <si>
    <t>JC Frýdek Místek</t>
  </si>
  <si>
    <t>1305-009</t>
  </si>
  <si>
    <t>Holl Jörg</t>
  </si>
  <si>
    <t>AUT</t>
  </si>
  <si>
    <t>Rakousko</t>
  </si>
  <si>
    <t>Kafka Tomáš</t>
  </si>
  <si>
    <t>2001-075</t>
  </si>
  <si>
    <t>YC Velké Dářko</t>
  </si>
  <si>
    <t>Černý Dušan</t>
  </si>
  <si>
    <t>TJ Lokom. Plzeň</t>
  </si>
  <si>
    <t>Guryča Daniel</t>
  </si>
  <si>
    <t>YC Cere</t>
  </si>
  <si>
    <t>Kýrová Hanka</t>
  </si>
  <si>
    <t>DNC, DNS, DNF - 10 bodů, nejhorší rozjížďka se škrtá, handicap za věk nad 35 let = počet závodníků x věk nad 35 let / 50</t>
  </si>
  <si>
    <t xml:space="preserve">log. </t>
  </si>
  <si>
    <t>body</t>
  </si>
  <si>
    <t>neg.body</t>
  </si>
  <si>
    <t>Výsledky Czech Laser Masters  - CTL 087031 koeficient 3 - jen registrovaní členové ČSJ + cizinci  (bez handicapu)</t>
  </si>
  <si>
    <t>Výsledky Czech Laser Masters - Mlýny 2008 - negativní body sníženy handicapem - pro vyhlášení výsledků</t>
  </si>
  <si>
    <t>Výsledky Czech Laser Masters - Mlýny 2008 - celkové základní bez handicapu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</si>
</sst>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0" borderId="15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2" width="15.7109375" style="0" customWidth="1"/>
    <col min="3" max="4" width="7.57421875" style="0" customWidth="1"/>
    <col min="5" max="5" width="10.140625" style="0" customWidth="1"/>
    <col min="6" max="6" width="10.421875" style="0" customWidth="1"/>
    <col min="7" max="7" width="14.7109375" style="0" customWidth="1"/>
    <col min="9" max="9" width="6.00390625" style="0" customWidth="1"/>
    <col min="10" max="10" width="6.140625" style="0" customWidth="1"/>
    <col min="11" max="12" width="6.421875" style="0" customWidth="1"/>
    <col min="13" max="13" width="9.8515625" style="0" customWidth="1"/>
    <col min="14" max="14" width="6.140625" style="0" customWidth="1"/>
  </cols>
  <sheetData>
    <row r="1" ht="16.5" thickBot="1">
      <c r="A1" s="2" t="s">
        <v>39</v>
      </c>
    </row>
    <row r="2" spans="9:13" ht="15.75" customHeight="1" thickBot="1">
      <c r="I2" s="22" t="s">
        <v>15</v>
      </c>
      <c r="J2" s="23"/>
      <c r="K2" s="23"/>
      <c r="L2" s="24"/>
      <c r="M2" s="3"/>
    </row>
    <row r="3" spans="1:13" s="1" customFormat="1" ht="12.75">
      <c r="A3" s="9" t="s">
        <v>7</v>
      </c>
      <c r="B3" s="10" t="s">
        <v>8</v>
      </c>
      <c r="C3" s="10" t="s">
        <v>9</v>
      </c>
      <c r="D3" s="10" t="s">
        <v>14</v>
      </c>
      <c r="E3" s="10" t="s">
        <v>10</v>
      </c>
      <c r="F3" s="10" t="s">
        <v>11</v>
      </c>
      <c r="G3" s="10" t="s">
        <v>12</v>
      </c>
      <c r="H3" s="10" t="s">
        <v>13</v>
      </c>
      <c r="I3" s="11">
        <v>1</v>
      </c>
      <c r="J3" s="11">
        <v>2</v>
      </c>
      <c r="K3" s="11">
        <v>3</v>
      </c>
      <c r="L3" s="11">
        <v>4</v>
      </c>
      <c r="M3" s="12" t="s">
        <v>16</v>
      </c>
    </row>
    <row r="4" spans="1:13" s="1" customFormat="1" ht="7.5" customHeight="1">
      <c r="A4" s="13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14"/>
    </row>
    <row r="5" spans="1:14" ht="12.75">
      <c r="A5" s="15">
        <v>1</v>
      </c>
      <c r="B5" s="7" t="s">
        <v>17</v>
      </c>
      <c r="C5" s="7">
        <v>1968</v>
      </c>
      <c r="D5" s="8">
        <f>2008-35-C5</f>
        <v>5</v>
      </c>
      <c r="E5" s="25">
        <f>9*(D5)/50</f>
        <v>0.9</v>
      </c>
      <c r="F5" s="7" t="s">
        <v>21</v>
      </c>
      <c r="G5" s="7" t="s">
        <v>18</v>
      </c>
      <c r="H5" s="7">
        <v>87</v>
      </c>
      <c r="I5" s="7">
        <v>2</v>
      </c>
      <c r="J5" s="7">
        <v>3</v>
      </c>
      <c r="K5" s="7">
        <v>1</v>
      </c>
      <c r="L5" s="7">
        <v>1</v>
      </c>
      <c r="M5" s="16">
        <f>SUM(I5:L5)-LARGE(I5:L5,1)</f>
        <v>4</v>
      </c>
      <c r="N5" s="1"/>
    </row>
    <row r="6" spans="1:14" ht="12.75">
      <c r="A6" s="15">
        <v>2</v>
      </c>
      <c r="B6" s="7" t="s">
        <v>19</v>
      </c>
      <c r="C6" s="7">
        <v>1963</v>
      </c>
      <c r="D6" s="8">
        <f>2008-35-C6</f>
        <v>10</v>
      </c>
      <c r="E6" s="25">
        <f>9*(D6)/50</f>
        <v>1.8</v>
      </c>
      <c r="F6" s="7" t="s">
        <v>0</v>
      </c>
      <c r="G6" s="7" t="s">
        <v>1</v>
      </c>
      <c r="H6" s="7">
        <v>31</v>
      </c>
      <c r="I6" s="7">
        <v>1</v>
      </c>
      <c r="J6" s="7">
        <v>6</v>
      </c>
      <c r="K6" s="7">
        <v>4</v>
      </c>
      <c r="L6" s="7">
        <v>3</v>
      </c>
      <c r="M6" s="16">
        <f>SUM(I6:L6)-LARGE(I6:L6,1)</f>
        <v>8</v>
      </c>
      <c r="N6" s="1"/>
    </row>
    <row r="7" spans="1:14" ht="12.75">
      <c r="A7" s="15">
        <v>3</v>
      </c>
      <c r="B7" s="7" t="s">
        <v>3</v>
      </c>
      <c r="C7" s="7">
        <v>1964</v>
      </c>
      <c r="D7" s="8">
        <f>2008-35-C7</f>
        <v>9</v>
      </c>
      <c r="E7" s="25">
        <f>9*(D7)/50</f>
        <v>1.62</v>
      </c>
      <c r="F7" s="7" t="s">
        <v>5</v>
      </c>
      <c r="G7" s="7" t="s">
        <v>1</v>
      </c>
      <c r="H7" s="7">
        <v>40</v>
      </c>
      <c r="I7" s="7">
        <v>4</v>
      </c>
      <c r="J7" s="7">
        <v>2</v>
      </c>
      <c r="K7" s="7">
        <v>3</v>
      </c>
      <c r="L7" s="7">
        <v>4</v>
      </c>
      <c r="M7" s="16">
        <f>SUM(I7:L7)-LARGE(I7:L7,1)</f>
        <v>9</v>
      </c>
      <c r="N7" s="1"/>
    </row>
    <row r="8" spans="1:14" ht="12.75">
      <c r="A8" s="15">
        <v>4</v>
      </c>
      <c r="B8" s="7" t="s">
        <v>22</v>
      </c>
      <c r="C8" s="7">
        <v>1959</v>
      </c>
      <c r="D8" s="8">
        <f>2008-35-C8</f>
        <v>14</v>
      </c>
      <c r="E8" s="25">
        <f>9*(D8)/50</f>
        <v>2.52</v>
      </c>
      <c r="F8" s="7" t="s">
        <v>23</v>
      </c>
      <c r="G8" s="7" t="s">
        <v>24</v>
      </c>
      <c r="H8" s="7">
        <v>14</v>
      </c>
      <c r="I8" s="7">
        <v>5</v>
      </c>
      <c r="J8" s="7">
        <v>1</v>
      </c>
      <c r="K8" s="7">
        <v>5</v>
      </c>
      <c r="L8" s="7">
        <v>5</v>
      </c>
      <c r="M8" s="16">
        <f>SUM(I8:L8)-LARGE(I8:L8,1)</f>
        <v>11</v>
      </c>
      <c r="N8" s="1"/>
    </row>
    <row r="9" spans="1:14" ht="12.75">
      <c r="A9" s="15">
        <v>5</v>
      </c>
      <c r="B9" s="7" t="s">
        <v>25</v>
      </c>
      <c r="C9" s="7">
        <v>1972</v>
      </c>
      <c r="D9" s="8">
        <f>2008-35-C9</f>
        <v>1</v>
      </c>
      <c r="E9" s="25">
        <f>9*(D9)/50</f>
        <v>0.18</v>
      </c>
      <c r="F9" s="7" t="s">
        <v>26</v>
      </c>
      <c r="G9" s="7" t="s">
        <v>27</v>
      </c>
      <c r="H9" s="7">
        <v>49</v>
      </c>
      <c r="I9" s="7">
        <v>6</v>
      </c>
      <c r="J9" s="7">
        <v>4</v>
      </c>
      <c r="K9" s="7">
        <v>2</v>
      </c>
      <c r="L9" s="7">
        <v>7</v>
      </c>
      <c r="M9" s="16">
        <f>SUM(I9:L9)-LARGE(I9:L9,1)</f>
        <v>12</v>
      </c>
      <c r="N9" s="1"/>
    </row>
    <row r="10" spans="1:14" ht="12.75">
      <c r="A10" s="15">
        <v>6</v>
      </c>
      <c r="B10" s="7" t="s">
        <v>30</v>
      </c>
      <c r="C10" s="7">
        <v>1962</v>
      </c>
      <c r="D10" s="8">
        <f>2008-35-C10</f>
        <v>11</v>
      </c>
      <c r="E10" s="25">
        <f>9*(D10)/50</f>
        <v>1.98</v>
      </c>
      <c r="F10" s="7" t="s">
        <v>6</v>
      </c>
      <c r="G10" s="7" t="s">
        <v>31</v>
      </c>
      <c r="H10" s="7">
        <v>42</v>
      </c>
      <c r="I10" s="7">
        <v>3</v>
      </c>
      <c r="J10" s="7">
        <v>5</v>
      </c>
      <c r="K10" s="7">
        <v>6</v>
      </c>
      <c r="L10" s="7">
        <v>9</v>
      </c>
      <c r="M10" s="16">
        <f>SUM(I10:L10)-LARGE(I10:L10,1)</f>
        <v>14</v>
      </c>
      <c r="N10" s="1"/>
    </row>
    <row r="11" spans="1:14" ht="12.75">
      <c r="A11" s="15">
        <v>7</v>
      </c>
      <c r="B11" s="7" t="s">
        <v>2</v>
      </c>
      <c r="C11" s="7">
        <v>1957</v>
      </c>
      <c r="D11" s="8">
        <f>2008-35-C11</f>
        <v>16</v>
      </c>
      <c r="E11" s="25">
        <f>9*(D11)/50</f>
        <v>2.88</v>
      </c>
      <c r="F11" s="7" t="s">
        <v>4</v>
      </c>
      <c r="G11" s="7" t="s">
        <v>1</v>
      </c>
      <c r="H11" s="7">
        <v>32</v>
      </c>
      <c r="I11" s="7">
        <v>8</v>
      </c>
      <c r="J11" s="7">
        <v>9</v>
      </c>
      <c r="K11" s="7">
        <v>8</v>
      </c>
      <c r="L11" s="7">
        <v>2</v>
      </c>
      <c r="M11" s="16">
        <f>SUM(I11:L11)-LARGE(I11:L11,1)</f>
        <v>18</v>
      </c>
      <c r="N11" s="1"/>
    </row>
    <row r="12" spans="1:14" ht="12.75">
      <c r="A12" s="15">
        <v>8</v>
      </c>
      <c r="B12" s="7" t="s">
        <v>32</v>
      </c>
      <c r="C12" s="7">
        <v>1966</v>
      </c>
      <c r="D12" s="8">
        <f>2008-35-C12</f>
        <v>7</v>
      </c>
      <c r="E12" s="25">
        <f>9*(D12)/50</f>
        <v>1.26</v>
      </c>
      <c r="F12" s="7" t="s">
        <v>6</v>
      </c>
      <c r="G12" s="7" t="s">
        <v>20</v>
      </c>
      <c r="H12" s="7">
        <v>29</v>
      </c>
      <c r="I12" s="8">
        <v>7</v>
      </c>
      <c r="J12" s="8">
        <v>7</v>
      </c>
      <c r="K12" s="8">
        <v>9</v>
      </c>
      <c r="L12" s="8">
        <v>6</v>
      </c>
      <c r="M12" s="16">
        <f>SUM(I12:L12)-LARGE(I12:L12,1)</f>
        <v>20</v>
      </c>
      <c r="N12" s="1"/>
    </row>
    <row r="13" spans="1:14" ht="12.75">
      <c r="A13" s="15">
        <v>9</v>
      </c>
      <c r="B13" s="7" t="s">
        <v>28</v>
      </c>
      <c r="C13" s="7">
        <v>1960</v>
      </c>
      <c r="D13" s="8">
        <f>2008-35-C13</f>
        <v>13</v>
      </c>
      <c r="E13" s="25">
        <f>9*(D13)/50</f>
        <v>2.34</v>
      </c>
      <c r="F13" s="7" t="s">
        <v>6</v>
      </c>
      <c r="G13" s="7" t="s">
        <v>29</v>
      </c>
      <c r="H13" s="7">
        <v>64</v>
      </c>
      <c r="I13" s="7">
        <v>9</v>
      </c>
      <c r="J13" s="7">
        <v>8</v>
      </c>
      <c r="K13" s="7">
        <v>7</v>
      </c>
      <c r="L13" s="7">
        <v>8</v>
      </c>
      <c r="M13" s="16">
        <f>SUM(I13:L13)-LARGE(I13:L13,1)</f>
        <v>23</v>
      </c>
      <c r="N13" s="1"/>
    </row>
    <row r="15" ht="12.75">
      <c r="A15" s="1" t="s">
        <v>33</v>
      </c>
    </row>
    <row r="17" ht="16.5" thickBot="1">
      <c r="A17" s="2" t="s">
        <v>38</v>
      </c>
    </row>
    <row r="18" spans="9:12" ht="12.75" customHeight="1" thickBot="1">
      <c r="I18" s="22" t="s">
        <v>15</v>
      </c>
      <c r="J18" s="23"/>
      <c r="K18" s="23"/>
      <c r="L18" s="24"/>
    </row>
    <row r="19" spans="1:13" s="1" customFormat="1" ht="12.75">
      <c r="A19" s="9" t="s">
        <v>7</v>
      </c>
      <c r="B19" s="10" t="s">
        <v>8</v>
      </c>
      <c r="C19" s="10" t="s">
        <v>9</v>
      </c>
      <c r="D19" s="10" t="s">
        <v>14</v>
      </c>
      <c r="E19" s="10" t="s">
        <v>10</v>
      </c>
      <c r="F19" s="10" t="s">
        <v>11</v>
      </c>
      <c r="G19" s="10" t="s">
        <v>12</v>
      </c>
      <c r="H19" s="10" t="s">
        <v>13</v>
      </c>
      <c r="I19" s="11">
        <v>1</v>
      </c>
      <c r="J19" s="11">
        <v>2</v>
      </c>
      <c r="K19" s="11">
        <v>3</v>
      </c>
      <c r="L19" s="11">
        <v>4</v>
      </c>
      <c r="M19" s="20" t="s">
        <v>36</v>
      </c>
    </row>
    <row r="20" spans="1:13" ht="6" customHeight="1" thickBo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</row>
    <row r="21" spans="1:14" ht="12.75">
      <c r="A21" s="9">
        <v>1</v>
      </c>
      <c r="B21" s="33" t="s">
        <v>17</v>
      </c>
      <c r="C21" s="33">
        <v>1968</v>
      </c>
      <c r="D21" s="34">
        <f>2008-35-C21</f>
        <v>5</v>
      </c>
      <c r="E21" s="35">
        <f>9*(D21)/50</f>
        <v>0.9</v>
      </c>
      <c r="F21" s="33" t="s">
        <v>21</v>
      </c>
      <c r="G21" s="33" t="s">
        <v>18</v>
      </c>
      <c r="H21" s="33">
        <v>87</v>
      </c>
      <c r="I21" s="35">
        <v>1.1</v>
      </c>
      <c r="J21" s="35">
        <v>2.1</v>
      </c>
      <c r="K21" s="35">
        <v>0.09999999999999998</v>
      </c>
      <c r="L21" s="35">
        <v>0.09999999999999998</v>
      </c>
      <c r="M21" s="53">
        <f>SUM(I21:L21)-LARGE(I21:L21,1)</f>
        <v>1.3000000000000003</v>
      </c>
      <c r="N21" s="4"/>
    </row>
    <row r="22" spans="1:14" ht="12.75">
      <c r="A22" s="13">
        <v>2</v>
      </c>
      <c r="B22" s="7" t="s">
        <v>19</v>
      </c>
      <c r="C22" s="7">
        <v>1963</v>
      </c>
      <c r="D22" s="8">
        <f>2008-35-C22</f>
        <v>10</v>
      </c>
      <c r="E22" s="25">
        <f>9*(D22)/50</f>
        <v>1.8</v>
      </c>
      <c r="F22" s="7" t="s">
        <v>0</v>
      </c>
      <c r="G22" s="7" t="s">
        <v>1</v>
      </c>
      <c r="H22" s="7">
        <v>31</v>
      </c>
      <c r="I22" s="25">
        <v>-0.8</v>
      </c>
      <c r="J22" s="25">
        <v>4.2</v>
      </c>
      <c r="K22" s="25">
        <v>2.2</v>
      </c>
      <c r="L22" s="25">
        <v>1.2</v>
      </c>
      <c r="M22" s="26">
        <f>SUM(I22:L22)-LARGE(I22:L22,1)</f>
        <v>2.6000000000000005</v>
      </c>
      <c r="N22" s="4"/>
    </row>
    <row r="23" spans="1:14" ht="12.75">
      <c r="A23" s="13">
        <v>3</v>
      </c>
      <c r="B23" s="7" t="s">
        <v>22</v>
      </c>
      <c r="C23" s="7">
        <v>1959</v>
      </c>
      <c r="D23" s="8">
        <f>2008-35-C23</f>
        <v>14</v>
      </c>
      <c r="E23" s="25">
        <f>9*(D23)/50</f>
        <v>2.52</v>
      </c>
      <c r="F23" s="7" t="s">
        <v>23</v>
      </c>
      <c r="G23" s="7" t="s">
        <v>24</v>
      </c>
      <c r="H23" s="7">
        <v>14</v>
      </c>
      <c r="I23" s="25">
        <v>2.48</v>
      </c>
      <c r="J23" s="25">
        <v>-1.52</v>
      </c>
      <c r="K23" s="25">
        <v>2.48</v>
      </c>
      <c r="L23" s="25">
        <v>2.48</v>
      </c>
      <c r="M23" s="26">
        <f>SUM(I23:L23)-LARGE(I23:L23,1)</f>
        <v>3.44</v>
      </c>
      <c r="N23" s="4"/>
    </row>
    <row r="24" spans="1:14" ht="12.75">
      <c r="A24" s="13">
        <v>4</v>
      </c>
      <c r="B24" s="7" t="s">
        <v>3</v>
      </c>
      <c r="C24" s="7">
        <v>1964</v>
      </c>
      <c r="D24" s="8">
        <f>2008-35-C24</f>
        <v>9</v>
      </c>
      <c r="E24" s="25">
        <f>9*(D24)/50</f>
        <v>1.62</v>
      </c>
      <c r="F24" s="7" t="s">
        <v>5</v>
      </c>
      <c r="G24" s="7" t="s">
        <v>1</v>
      </c>
      <c r="H24" s="7">
        <v>40</v>
      </c>
      <c r="I24" s="25">
        <v>2.38</v>
      </c>
      <c r="J24" s="25">
        <v>0.3799999999999999</v>
      </c>
      <c r="K24" s="25">
        <v>1.38</v>
      </c>
      <c r="L24" s="25">
        <v>2.38</v>
      </c>
      <c r="M24" s="26">
        <f>SUM(I24:L24)-LARGE(I24:L24,1)</f>
        <v>4.14</v>
      </c>
      <c r="N24" s="4"/>
    </row>
    <row r="25" spans="1:14" ht="12.75">
      <c r="A25" s="13">
        <v>5</v>
      </c>
      <c r="B25" s="7" t="s">
        <v>30</v>
      </c>
      <c r="C25" s="7">
        <v>1962</v>
      </c>
      <c r="D25" s="8">
        <f>2008-35-C25</f>
        <v>11</v>
      </c>
      <c r="E25" s="25">
        <f>9*(D25)/50</f>
        <v>1.98</v>
      </c>
      <c r="F25" s="7" t="s">
        <v>6</v>
      </c>
      <c r="G25" s="7" t="s">
        <v>31</v>
      </c>
      <c r="H25" s="7">
        <v>42</v>
      </c>
      <c r="I25" s="25">
        <v>1.02</v>
      </c>
      <c r="J25" s="25">
        <v>3.02</v>
      </c>
      <c r="K25" s="25">
        <v>4.02</v>
      </c>
      <c r="L25" s="25">
        <v>7.02</v>
      </c>
      <c r="M25" s="26">
        <f>SUM(I25:L25)-LARGE(I25:L25,1)</f>
        <v>8.059999999999999</v>
      </c>
      <c r="N25" s="4"/>
    </row>
    <row r="26" spans="1:14" ht="12.75">
      <c r="A26" s="13">
        <v>6</v>
      </c>
      <c r="B26" s="7" t="s">
        <v>2</v>
      </c>
      <c r="C26" s="7">
        <v>1957</v>
      </c>
      <c r="D26" s="8">
        <f>2008-35-C26</f>
        <v>16</v>
      </c>
      <c r="E26" s="25">
        <f>9*(D26)/50</f>
        <v>2.88</v>
      </c>
      <c r="F26" s="7" t="s">
        <v>4</v>
      </c>
      <c r="G26" s="7" t="s">
        <v>1</v>
      </c>
      <c r="H26" s="7">
        <v>32</v>
      </c>
      <c r="I26" s="25">
        <v>5.12</v>
      </c>
      <c r="J26" s="25">
        <v>6.12</v>
      </c>
      <c r="K26" s="25">
        <v>5.12</v>
      </c>
      <c r="L26" s="25">
        <v>-0.8799999999999999</v>
      </c>
      <c r="M26" s="26">
        <f>SUM(I26:L26)-LARGE(I26:L26,1)</f>
        <v>9.36</v>
      </c>
      <c r="N26" s="4"/>
    </row>
    <row r="27" spans="1:14" ht="12.75">
      <c r="A27" s="13">
        <v>7</v>
      </c>
      <c r="B27" s="7" t="s">
        <v>25</v>
      </c>
      <c r="C27" s="7">
        <v>1972</v>
      </c>
      <c r="D27" s="8">
        <f>2008-35-C27</f>
        <v>1</v>
      </c>
      <c r="E27" s="25">
        <f>9*(D27)/50</f>
        <v>0.18</v>
      </c>
      <c r="F27" s="7" t="s">
        <v>26</v>
      </c>
      <c r="G27" s="7" t="s">
        <v>27</v>
      </c>
      <c r="H27" s="7">
        <v>49</v>
      </c>
      <c r="I27" s="25">
        <v>5.82</v>
      </c>
      <c r="J27" s="25">
        <v>3.82</v>
      </c>
      <c r="K27" s="25">
        <v>1.82</v>
      </c>
      <c r="L27" s="25">
        <v>6.82</v>
      </c>
      <c r="M27" s="26">
        <f>SUM(I27:L27)-LARGE(I27:L27,1)</f>
        <v>11.46</v>
      </c>
      <c r="N27" s="4"/>
    </row>
    <row r="28" spans="1:14" ht="12.75">
      <c r="A28" s="13">
        <v>8</v>
      </c>
      <c r="B28" s="7" t="s">
        <v>28</v>
      </c>
      <c r="C28" s="7">
        <v>1960</v>
      </c>
      <c r="D28" s="8">
        <f>2008-35-C28</f>
        <v>13</v>
      </c>
      <c r="E28" s="25">
        <f>9*(D28)/50</f>
        <v>2.34</v>
      </c>
      <c r="F28" s="7" t="s">
        <v>6</v>
      </c>
      <c r="G28" s="7" t="s">
        <v>29</v>
      </c>
      <c r="H28" s="7">
        <v>64</v>
      </c>
      <c r="I28" s="25">
        <v>6.66</v>
      </c>
      <c r="J28" s="25">
        <v>5.66</v>
      </c>
      <c r="K28" s="25">
        <v>4.66</v>
      </c>
      <c r="L28" s="25">
        <v>5.66</v>
      </c>
      <c r="M28" s="26">
        <f>SUM(I28:L28)-LARGE(I28:L28,1)</f>
        <v>15.98</v>
      </c>
      <c r="N28" s="4"/>
    </row>
    <row r="29" spans="1:14" ht="13.5" thickBot="1">
      <c r="A29" s="21">
        <v>9</v>
      </c>
      <c r="B29" s="18" t="s">
        <v>32</v>
      </c>
      <c r="C29" s="18">
        <v>1966</v>
      </c>
      <c r="D29" s="19">
        <f>2008-35-C29</f>
        <v>7</v>
      </c>
      <c r="E29" s="27">
        <f>9*(D29)/50</f>
        <v>1.26</v>
      </c>
      <c r="F29" s="18" t="s">
        <v>6</v>
      </c>
      <c r="G29" s="18" t="s">
        <v>20</v>
      </c>
      <c r="H29" s="18">
        <v>29</v>
      </c>
      <c r="I29" s="27">
        <v>5.74</v>
      </c>
      <c r="J29" s="27">
        <v>5.74</v>
      </c>
      <c r="K29" s="27">
        <v>7.74</v>
      </c>
      <c r="L29" s="27">
        <v>4.74</v>
      </c>
      <c r="M29" s="54">
        <f>SUM(I29:L29)-LARGE(I29:L29,1)</f>
        <v>16.22</v>
      </c>
      <c r="N29" s="4"/>
    </row>
    <row r="32" ht="16.5" thickBot="1">
      <c r="A32" s="2" t="s">
        <v>37</v>
      </c>
    </row>
    <row r="33" spans="9:13" ht="13.5" thickBot="1">
      <c r="I33" s="22" t="s">
        <v>15</v>
      </c>
      <c r="J33" s="23"/>
      <c r="K33" s="23"/>
      <c r="L33" s="24"/>
      <c r="M33" s="3"/>
    </row>
    <row r="34" spans="1:14" ht="12.75">
      <c r="A34" s="9" t="s">
        <v>7</v>
      </c>
      <c r="B34" s="10" t="s">
        <v>8</v>
      </c>
      <c r="C34" s="10" t="s">
        <v>9</v>
      </c>
      <c r="D34" s="10" t="s">
        <v>14</v>
      </c>
      <c r="E34" s="10" t="s">
        <v>10</v>
      </c>
      <c r="F34" s="10" t="s">
        <v>11</v>
      </c>
      <c r="G34" s="10" t="s">
        <v>12</v>
      </c>
      <c r="H34" s="10" t="s">
        <v>13</v>
      </c>
      <c r="I34" s="11">
        <v>1</v>
      </c>
      <c r="J34" s="11">
        <v>2</v>
      </c>
      <c r="K34" s="11">
        <v>3</v>
      </c>
      <c r="L34" s="36">
        <v>4</v>
      </c>
      <c r="M34" s="28" t="s">
        <v>16</v>
      </c>
      <c r="N34" s="38" t="s">
        <v>34</v>
      </c>
    </row>
    <row r="35" spans="1:14" ht="13.5" thickBot="1">
      <c r="A35" s="29"/>
      <c r="B35" s="30"/>
      <c r="C35" s="30"/>
      <c r="D35" s="30"/>
      <c r="E35" s="30"/>
      <c r="F35" s="30"/>
      <c r="G35" s="30"/>
      <c r="H35" s="30"/>
      <c r="I35" s="31"/>
      <c r="J35" s="31"/>
      <c r="K35" s="31"/>
      <c r="L35" s="37"/>
      <c r="M35" s="40" t="s">
        <v>36</v>
      </c>
      <c r="N35" s="39" t="s">
        <v>35</v>
      </c>
    </row>
    <row r="36" spans="1:14" ht="12.75">
      <c r="A36" s="32">
        <v>1</v>
      </c>
      <c r="B36" s="33" t="s">
        <v>17</v>
      </c>
      <c r="C36" s="33">
        <v>1968</v>
      </c>
      <c r="D36" s="34">
        <f>2008-35-C36</f>
        <v>5</v>
      </c>
      <c r="E36" s="35">
        <f>9*(D36)/50</f>
        <v>0.9</v>
      </c>
      <c r="F36" s="33" t="s">
        <v>21</v>
      </c>
      <c r="G36" s="33" t="s">
        <v>18</v>
      </c>
      <c r="H36" s="33">
        <v>87</v>
      </c>
      <c r="I36" s="33">
        <v>2</v>
      </c>
      <c r="J36" s="33">
        <v>3</v>
      </c>
      <c r="K36" s="33">
        <v>1</v>
      </c>
      <c r="L36" s="41">
        <v>1</v>
      </c>
      <c r="M36" s="47">
        <f>SUM(I36:L36)-LARGE(I36:L36,1)</f>
        <v>4</v>
      </c>
      <c r="N36" s="44">
        <f>(LOG10(6)-LOG10(A36)+0.101)*3000</f>
        <v>2637.4537511509307</v>
      </c>
    </row>
    <row r="37" spans="1:14" ht="12.75">
      <c r="A37" s="15">
        <v>2</v>
      </c>
      <c r="B37" s="7" t="s">
        <v>19</v>
      </c>
      <c r="C37" s="7">
        <v>1963</v>
      </c>
      <c r="D37" s="8">
        <f>2008-35-C37</f>
        <v>10</v>
      </c>
      <c r="E37" s="25">
        <f>9*(D37)/50</f>
        <v>1.8</v>
      </c>
      <c r="F37" s="7" t="s">
        <v>0</v>
      </c>
      <c r="G37" s="7" t="s">
        <v>1</v>
      </c>
      <c r="H37" s="7">
        <v>31</v>
      </c>
      <c r="I37" s="7">
        <v>1</v>
      </c>
      <c r="J37" s="7">
        <v>5</v>
      </c>
      <c r="K37" s="7">
        <v>4</v>
      </c>
      <c r="L37" s="42">
        <v>3</v>
      </c>
      <c r="M37" s="48">
        <f>SUM(I37:L37)-LARGE(I37:L37,1)</f>
        <v>8</v>
      </c>
      <c r="N37" s="45">
        <f>(LOG10(6)-LOG10(A37)+0.101)*3000</f>
        <v>1734.3637641589874</v>
      </c>
    </row>
    <row r="38" spans="1:14" ht="12.75">
      <c r="A38" s="15">
        <v>3</v>
      </c>
      <c r="B38" s="7" t="s">
        <v>3</v>
      </c>
      <c r="C38" s="7">
        <v>1964</v>
      </c>
      <c r="D38" s="8">
        <f>2008-35-C38</f>
        <v>9</v>
      </c>
      <c r="E38" s="25">
        <f>9*(D38)/50</f>
        <v>1.62</v>
      </c>
      <c r="F38" s="7" t="s">
        <v>5</v>
      </c>
      <c r="G38" s="7" t="s">
        <v>1</v>
      </c>
      <c r="H38" s="7">
        <v>40</v>
      </c>
      <c r="I38" s="7">
        <v>3</v>
      </c>
      <c r="J38" s="7">
        <v>2</v>
      </c>
      <c r="K38" s="7">
        <v>3</v>
      </c>
      <c r="L38" s="42">
        <v>4</v>
      </c>
      <c r="M38" s="48">
        <f>SUM(I38:L38)-LARGE(I38:L38,1)</f>
        <v>8</v>
      </c>
      <c r="N38" s="45">
        <f>(LOG10(6)-LOG10(A38)+0.101)*3000</f>
        <v>1206.0899869919438</v>
      </c>
    </row>
    <row r="39" spans="1:14" ht="12.75">
      <c r="A39" s="15">
        <v>4</v>
      </c>
      <c r="B39" s="7" t="s">
        <v>22</v>
      </c>
      <c r="C39" s="7">
        <v>1959</v>
      </c>
      <c r="D39" s="8">
        <f>2008-35-C39</f>
        <v>14</v>
      </c>
      <c r="E39" s="25">
        <f>9*(D39)/50</f>
        <v>2.52</v>
      </c>
      <c r="F39" s="7" t="s">
        <v>23</v>
      </c>
      <c r="G39" s="7" t="s">
        <v>24</v>
      </c>
      <c r="H39" s="7">
        <v>14</v>
      </c>
      <c r="I39" s="7">
        <v>4</v>
      </c>
      <c r="J39" s="7">
        <v>1</v>
      </c>
      <c r="K39" s="7">
        <v>5</v>
      </c>
      <c r="L39" s="42">
        <v>5</v>
      </c>
      <c r="M39" s="48">
        <f>SUM(I39:L39)-LARGE(I39:L39,1)</f>
        <v>10</v>
      </c>
      <c r="N39" s="45">
        <f>(LOG10(6)-LOG10(A39)+0.101)*3000</f>
        <v>831.2737771670437</v>
      </c>
    </row>
    <row r="40" spans="1:14" ht="12.75">
      <c r="A40" s="15">
        <v>5</v>
      </c>
      <c r="B40" s="7" t="s">
        <v>25</v>
      </c>
      <c r="C40" s="7">
        <v>1972</v>
      </c>
      <c r="D40" s="8">
        <f>2008-35-C40</f>
        <v>1</v>
      </c>
      <c r="E40" s="25">
        <f>9*(D40)/50</f>
        <v>0.18</v>
      </c>
      <c r="F40" s="7" t="s">
        <v>26</v>
      </c>
      <c r="G40" s="7" t="s">
        <v>27</v>
      </c>
      <c r="H40" s="7">
        <v>49</v>
      </c>
      <c r="I40" s="7">
        <v>5</v>
      </c>
      <c r="J40" s="7">
        <v>4</v>
      </c>
      <c r="K40" s="7">
        <v>2</v>
      </c>
      <c r="L40" s="42">
        <v>6</v>
      </c>
      <c r="M40" s="48">
        <f>SUM(I40:L40)-LARGE(I40:L40,1)</f>
        <v>11</v>
      </c>
      <c r="N40" s="45">
        <f>(LOG10(6)-LOG10(A40)+0.101)*3000</f>
        <v>540.5437381428743</v>
      </c>
    </row>
    <row r="41" spans="1:14" ht="13.5" thickBot="1">
      <c r="A41" s="17">
        <v>6</v>
      </c>
      <c r="B41" s="18" t="s">
        <v>2</v>
      </c>
      <c r="C41" s="18">
        <v>1957</v>
      </c>
      <c r="D41" s="19">
        <f>2008-35-C41</f>
        <v>16</v>
      </c>
      <c r="E41" s="27">
        <f>9*(D41)/50</f>
        <v>2.88</v>
      </c>
      <c r="F41" s="18" t="s">
        <v>4</v>
      </c>
      <c r="G41" s="18" t="s">
        <v>1</v>
      </c>
      <c r="H41" s="18">
        <v>32</v>
      </c>
      <c r="I41" s="18">
        <v>6</v>
      </c>
      <c r="J41" s="18">
        <v>6</v>
      </c>
      <c r="K41" s="18">
        <v>6</v>
      </c>
      <c r="L41" s="43">
        <v>2</v>
      </c>
      <c r="M41" s="49">
        <f>SUM(I41:L41)-LARGE(I41:L41,1)</f>
        <v>14</v>
      </c>
      <c r="N41" s="46">
        <f>(LOG10(6)-LOG10(A41)+0.101)*3000</f>
        <v>303</v>
      </c>
    </row>
  </sheetData>
  <sheetProtection/>
  <mergeCells count="3">
    <mergeCell ref="I2:L2"/>
    <mergeCell ref="I18:L18"/>
    <mergeCell ref="I33:L33"/>
  </mergeCells>
  <printOptions gridLines="1"/>
  <pageMargins left="0.5905511811023623" right="0.3937007874015748" top="0.3937007874015748" bottom="0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OHL ŽS,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OHL ŽS</dc:creator>
  <cp:keywords/>
  <dc:description/>
  <cp:lastModifiedBy>Renata</cp:lastModifiedBy>
  <cp:lastPrinted>2008-09-28T19:06:21Z</cp:lastPrinted>
  <dcterms:created xsi:type="dcterms:W3CDTF">2008-08-27T14:06:08Z</dcterms:created>
  <dcterms:modified xsi:type="dcterms:W3CDTF">2008-09-28T20:57:55Z</dcterms:modified>
  <cp:category/>
  <cp:version/>
  <cp:contentType/>
  <cp:contentStatus/>
</cp:coreProperties>
</file>